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Kelly2\Downloads\"/>
    </mc:Choice>
  </mc:AlternateContent>
  <xr:revisionPtr revIDLastSave="0" documentId="13_ncr:1_{12521483-34E7-42DA-A9B7-BAF7A109AA22}" xr6:coauthVersionLast="47" xr6:coauthVersionMax="47" xr10:uidLastSave="{00000000-0000-0000-0000-000000000000}"/>
  <bookViews>
    <workbookView xWindow="28680" yWindow="-120" windowWidth="29040" windowHeight="15840" xr2:uid="{027B69A9-F0A9-467C-A877-D30CC121AFDA}"/>
  </bookViews>
  <sheets>
    <sheet name="public version" sheetId="1" r:id="rId1"/>
  </sheets>
  <definedNames>
    <definedName name="_xlnm._FilterDatabase" localSheetId="0" hidden="1">'public version'!$A$3:$G$37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F10" i="1"/>
  <c r="F21" i="1"/>
  <c r="E21" i="1"/>
  <c r="F24" i="1"/>
  <c r="E24" i="1"/>
  <c r="F23" i="1"/>
  <c r="E23" i="1"/>
  <c r="F31" i="1"/>
  <c r="E31" i="1"/>
  <c r="F30" i="1"/>
  <c r="E30" i="1"/>
  <c r="F37" i="1"/>
  <c r="E37" i="1"/>
  <c r="F36" i="1"/>
  <c r="E36" i="1"/>
  <c r="F35" i="1"/>
  <c r="E35" i="1"/>
  <c r="F34" i="1"/>
  <c r="E34" i="1"/>
  <c r="F33" i="1"/>
  <c r="E33" i="1"/>
  <c r="F32" i="1"/>
  <c r="E32" i="1"/>
  <c r="F29" i="1"/>
  <c r="E29" i="1"/>
  <c r="F28" i="1"/>
  <c r="E28" i="1"/>
  <c r="F27" i="1"/>
  <c r="E27" i="1"/>
  <c r="F26" i="1"/>
  <c r="E26" i="1"/>
  <c r="F25" i="1"/>
  <c r="E25" i="1"/>
  <c r="F22" i="1"/>
  <c r="E22" i="1"/>
  <c r="F20" i="1"/>
  <c r="E20" i="1"/>
  <c r="F19" i="1"/>
  <c r="E19" i="1"/>
  <c r="F18" i="1"/>
  <c r="E18" i="1"/>
  <c r="F14" i="1"/>
  <c r="E14" i="1"/>
  <c r="F13" i="1"/>
  <c r="E13" i="1"/>
  <c r="F7" i="1"/>
  <c r="E7" i="1"/>
  <c r="F6" i="1"/>
  <c r="E6" i="1"/>
  <c r="F5" i="1"/>
  <c r="E5" i="1"/>
</calcChain>
</file>

<file path=xl/sharedStrings.xml><?xml version="1.0" encoding="utf-8"?>
<sst xmlns="http://schemas.openxmlformats.org/spreadsheetml/2006/main" count="60" uniqueCount="53">
  <si>
    <t>EV vs. ICE Cost Comparison</t>
  </si>
  <si>
    <t>Vehicle Type</t>
  </si>
  <si>
    <t>Cost for Electric</t>
  </si>
  <si>
    <t>Cost for Comparable ICE Vehicle</t>
  </si>
  <si>
    <t>Vehicle Cost Differential</t>
  </si>
  <si>
    <t>Total Cost Differential</t>
  </si>
  <si>
    <t>Source, Comps, Other Notes</t>
  </si>
  <si>
    <t>Various: contract pricing for many EV models</t>
  </si>
  <si>
    <t>DriveEVFleets.org</t>
  </si>
  <si>
    <t>contract pricing for many EV models but not all</t>
  </si>
  <si>
    <t>Lion Refuse Truck (Ballpark Reference)</t>
  </si>
  <si>
    <t>OEV T-Series Electric Terminal Truck, Standard Duty, New</t>
  </si>
  <si>
    <t>OEV T-Series Electric Terminal Truck, Extended Duty, New</t>
  </si>
  <si>
    <t>Blue Bird School Bus (conventional, type C  55 pax WC)</t>
  </si>
  <si>
    <t>Comp Diesel</t>
  </si>
  <si>
    <t>Blue Bird School Bus Type C 77 pax</t>
  </si>
  <si>
    <t>EV Pricing from West Fargo ND deployment; Comp Diesel; Comp pricing GV AFV 17 bid</t>
  </si>
  <si>
    <t>Lion School Bus (conventional, type C)</t>
  </si>
  <si>
    <t>International School Bus Type C 77 pax</t>
  </si>
  <si>
    <t>Comp Diesel; GV AFV 17; A13-15 2017 bids</t>
  </si>
  <si>
    <t>Thomas School Bus Type C 77 Pax</t>
  </si>
  <si>
    <t>Rivian R1T pickup truck</t>
  </si>
  <si>
    <t>Estimated - base w. 300-mile range</t>
  </si>
  <si>
    <t>Ford F150 pickup truck</t>
  </si>
  <si>
    <t>MACPP; EV Estimate OEM base MSRP</t>
  </si>
  <si>
    <t>Ford F150 pickup truck Pro Power Onboard</t>
  </si>
  <si>
    <t>EV Estimate OEM Pro Power Onboard (GenSet) MSRP</t>
  </si>
  <si>
    <t>Ford F250 pickup truck</t>
  </si>
  <si>
    <t>MACPP</t>
  </si>
  <si>
    <t>BYD 30' Shuttle Bus w/ charging (KCI Documents)</t>
  </si>
  <si>
    <t>2020 Chevy Bolt (MACPP Vehicle Bid)</t>
  </si>
  <si>
    <t>Tesla Model 3</t>
  </si>
  <si>
    <t>Ford Fusion Energi PHEV</t>
  </si>
  <si>
    <t>Ford Transit Connect</t>
  </si>
  <si>
    <t>Anything with Lightning Systems installed</t>
  </si>
  <si>
    <t>Anything with XL Hybrid system installed</t>
  </si>
  <si>
    <t>Mack Truck All-Electric Refuse Hauler (Westfall GMC or O'Dell)</t>
  </si>
  <si>
    <t>Freightliner PE116 DC Class 6 Delivery Truck</t>
  </si>
  <si>
    <t>Ford F650 work truck from Roush CleanTech</t>
  </si>
  <si>
    <t>Global Environmental Sweeper M3</t>
  </si>
  <si>
    <t>Global Environmental Sweeper M4</t>
  </si>
  <si>
    <t>This information is provided for project cost estimating only. These prices are based on past projects or recent vendor quotes and are not firm nor guaranteed. This information is incomplete and may be updated on a periodic basis. If you'd like to provide updated pricing, send to David@metroenergy.org.</t>
  </si>
  <si>
    <t>Comp from MAPC (Boston) bids 2018</t>
  </si>
  <si>
    <t>MAPC</t>
  </si>
  <si>
    <t>Ford Transit T350 Extended Wheelbase Cargo van</t>
  </si>
  <si>
    <t>ET350 quote from ElekTek; conventional from MACPP</t>
  </si>
  <si>
    <t>E-Transit pricing quote through ElekTek quoting Ford (cutaway version); conventional pricing MACPP</t>
  </si>
  <si>
    <t xml:space="preserve"> Optimal-EV S1 (Low Floor Paratransit Bus) (E450 base)</t>
  </si>
  <si>
    <t>Pending from Central States Bus</t>
  </si>
  <si>
    <t>Base Model 3 price from Tesla website; comp - 2021 Chevy Malibu MACPP 2020 bid</t>
  </si>
  <si>
    <t>Comp Blue Bird diesel from line 10; Lion quote pending</t>
  </si>
  <si>
    <t>Pricing from 2020 project</t>
  </si>
  <si>
    <t>Charging Infrastructure Costs (wild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</si>
</sst>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7"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sz val="12"/>
      <color theme="1"/>
      <name val="Calibri"/>
      <family val="2"/>
      <scheme val="minor"/>
    </font>
    <font>
      <sz val="16"/>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0" borderId="0" xfId="0" applyFont="1" applyAlignment="1">
      <alignment wrapText="1"/>
    </xf>
    <xf numFmtId="0" fontId="5" fillId="0" borderId="0" xfId="0" applyFont="1" applyAlignment="1">
      <alignment horizontal="left"/>
    </xf>
    <xf numFmtId="0" fontId="6" fillId="0" borderId="0" xfId="0" applyFont="1" applyAlignment="1">
      <alignment horizontal="center"/>
    </xf>
    <xf numFmtId="164" fontId="0" fillId="0" borderId="0" xfId="0" applyNumberFormat="1"/>
    <xf numFmtId="9" fontId="0" fillId="0" borderId="0" xfId="0" applyNumberFormat="1"/>
    <xf numFmtId="164" fontId="0" fillId="0" borderId="0" xfId="0" applyNumberFormat="1" applyAlignment="1">
      <alignment horizontal="right"/>
    </xf>
    <xf numFmtId="164" fontId="2" fillId="0" borderId="0" xfId="1" applyNumberFormat="1"/>
    <xf numFmtId="0" fontId="2" fillId="0" borderId="0" xfId="1"/>
    <xf numFmtId="0" fontId="0" fillId="0" borderId="0" xfId="0" applyAlignment="1">
      <alignment wrapText="1"/>
    </xf>
    <xf numFmtId="0" fontId="3" fillId="3" borderId="0" xfId="0" applyFont="1" applyFill="1" applyAlignment="1">
      <alignment horizontal="center"/>
    </xf>
    <xf numFmtId="0" fontId="4" fillId="2" borderId="0" xfId="0" applyFont="1" applyFill="1" applyAlignment="1">
      <alignment horizontal="left" wrapText="1"/>
    </xf>
    <xf numFmtId="0" fontId="2" fillId="0" borderId="0" xfId="1" applyAlignment="1">
      <alignment wrapText="1"/>
    </xf>
    <xf numFmtId="0" fontId="0" fillId="0" borderId="0" xfId="0" applyFill="1"/>
  </cellXfs>
  <cellStyles count="2">
    <cellStyle name="Hyperlink" xfId="1" builtinId="8"/>
    <cellStyle name="Normal" xfId="0" builtinId="0"/>
  </cellStyles>
  <dxfs count="7">
    <dxf>
      <alignment horizontal="general" vertical="bottom" textRotation="0" wrapText="1" indent="0" justifyLastLine="0" shrinkToFit="0" readingOrder="0"/>
    </dxf>
    <dxf>
      <numFmt numFmtId="13" formatCode="0%"/>
    </dxf>
    <dxf>
      <numFmt numFmtId="13" formatCode="0%"/>
    </dxf>
    <dxf>
      <numFmt numFmtId="164" formatCode="&quot;$&quot;#,##0"/>
    </dxf>
    <dxf>
      <numFmt numFmtId="164" formatCode="&quot;$&quot;#,##0"/>
    </dxf>
    <dxf>
      <numFmt numFmtId="164" formatCode="&quot;$&quot;#,##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35CA54-991F-4243-A23C-55EAC1F03621}" name="Table1" displayName="Table1" ref="A3:G37" totalsRowShown="0" headerRowDxfId="6">
  <autoFilter ref="A3:G37" xr:uid="{223ACC5F-EF7E-473F-B0D8-38B22EE86983}"/>
  <tableColumns count="7">
    <tableColumn id="1" xr3:uid="{68947D54-F0F8-45E1-B2B2-D9099AA8C573}" name="Vehicle Type"/>
    <tableColumn id="2" xr3:uid="{EFA0242E-E6C6-4FD4-963B-7B4AE87BACFD}" name="Cost for Electric" dataDxfId="5"/>
    <tableColumn id="3" xr3:uid="{2E351AE1-7A59-4191-AE94-AC4BD53DDF1B}" name="Charging Infrastructure Costs (wild estimates!)" dataDxfId="4"/>
    <tableColumn id="4" xr3:uid="{2EDC2F2D-F37F-4D14-A4B1-DEDD3AD29E61}" name="Cost for Comparable ICE Vehicle" dataDxfId="3"/>
    <tableColumn id="5" xr3:uid="{2908EC2B-E5C9-43E5-A070-BCA319503540}" name="Vehicle Cost Differential" dataDxfId="2">
      <calculatedColumnFormula>(B4-D4)/B4</calculatedColumnFormula>
    </tableColumn>
    <tableColumn id="6" xr3:uid="{C9380E2A-C0A1-4672-AAC4-6684CD817E43}" name="Total Cost Differential" dataDxfId="1">
      <calculatedColumnFormula>(B4+C4-D4)/B4</calculatedColumnFormula>
    </tableColumn>
    <tableColumn id="7" xr3:uid="{0EE549DC-ACA5-416B-843A-81A91A70D4CB}" name="Source, Comps, Other Note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laycountymo.gov/application/files/8615/7669/3134/Exhibit_A_Pricing_Table_1_Line_Item_Bid.pdf" TargetMode="External"/><Relationship Id="rId13" Type="http://schemas.openxmlformats.org/officeDocument/2006/relationships/hyperlink" Target="https://optimal-ev.com/" TargetMode="External"/><Relationship Id="rId18" Type="http://schemas.openxmlformats.org/officeDocument/2006/relationships/printerSettings" Target="../printerSettings/printerSettings1.bin"/><Relationship Id="rId3" Type="http://schemas.openxmlformats.org/officeDocument/2006/relationships/hyperlink" Target="https://driveevfleets.org/wp-content/uploads/2018/08/CM_M3Sweeper_SpecSheet_2020.pdf" TargetMode="External"/><Relationship Id="rId7" Type="http://schemas.openxmlformats.org/officeDocument/2006/relationships/hyperlink" Target="https://www.claycountymo.gov/application/files/8615/7669/3134/Exhibit_A_Pricing_Table_1_Line_Item_Bid.pdf" TargetMode="External"/><Relationship Id="rId12" Type="http://schemas.openxmlformats.org/officeDocument/2006/relationships/hyperlink" Target="https://www.west-fargo.k12.nd.us/Page/6633" TargetMode="External"/><Relationship Id="rId17" Type="http://schemas.openxmlformats.org/officeDocument/2006/relationships/hyperlink" Target="https://electrek.co/2021/05/04/ford-e-transit-target-price-electric-van/" TargetMode="External"/><Relationship Id="rId2" Type="http://schemas.openxmlformats.org/officeDocument/2006/relationships/hyperlink" Target="https://www.roushcleantech.com/roush-cleantech-battery-electric-vehicle/" TargetMode="External"/><Relationship Id="rId16" Type="http://schemas.openxmlformats.org/officeDocument/2006/relationships/hyperlink" Target="https://electrek.co/2021/05/04/ford-e-transit-target-price-electric-van/" TargetMode="External"/><Relationship Id="rId1" Type="http://schemas.openxmlformats.org/officeDocument/2006/relationships/hyperlink" Target="https://www.macktrucks.com/trucks/lr-series/lr-electric/" TargetMode="External"/><Relationship Id="rId6" Type="http://schemas.openxmlformats.org/officeDocument/2006/relationships/hyperlink" Target="http://https/www.claycountymo.gov/application/files/8615/7669/3134/Exhibit_A_Pricing_Table_1_Line_Item_Bid.pdf" TargetMode="External"/><Relationship Id="rId11" Type="http://schemas.openxmlformats.org/officeDocument/2006/relationships/hyperlink" Target="https://www.ford.com/trucks/f150/f150-lightning/2022/" TargetMode="External"/><Relationship Id="rId5" Type="http://schemas.openxmlformats.org/officeDocument/2006/relationships/hyperlink" Target="https://www.claycountymo.gov/application/files/8615/7669/3134/Exhibit_A_Pricing_Table_1_Line_Item_Bid.pdf" TargetMode="External"/><Relationship Id="rId15" Type="http://schemas.openxmlformats.org/officeDocument/2006/relationships/hyperlink" Target="https://www.claycountymo.gov/application/files/8615/7669/3134/Exhibit_A_Pricing_Table_1_Line_Item_Bid.pdf" TargetMode="External"/><Relationship Id="rId10" Type="http://schemas.openxmlformats.org/officeDocument/2006/relationships/hyperlink" Target="https://www.ford.com/trucks/f150/f150-lightning/2022/" TargetMode="External"/><Relationship Id="rId19" Type="http://schemas.openxmlformats.org/officeDocument/2006/relationships/table" Target="../tables/table1.xml"/><Relationship Id="rId4" Type="http://schemas.openxmlformats.org/officeDocument/2006/relationships/hyperlink" Target="https://driveevfleets.org/wp-content/uploads/2018/08/CM_M4Sweeper_SpecSheet_2020.pdf" TargetMode="External"/><Relationship Id="rId9" Type="http://schemas.openxmlformats.org/officeDocument/2006/relationships/hyperlink" Target="https://rivian.com/configurator/r1t" TargetMode="External"/><Relationship Id="rId14" Type="http://schemas.openxmlformats.org/officeDocument/2006/relationships/hyperlink" Target="http://www.mapc.org/wp-content/uploads/2018/04/GBPC-2018-Sweepers-JF-McDermott-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CC5F-EF7E-473F-B0D8-38B22EE86983}">
  <dimension ref="A1:G39"/>
  <sheetViews>
    <sheetView tabSelected="1" workbookViewId="0">
      <selection activeCell="I4" sqref="I4"/>
    </sheetView>
  </sheetViews>
  <sheetFormatPr defaultRowHeight="14.5" x14ac:dyDescent="0.35"/>
  <cols>
    <col min="1" max="1" width="49.81640625" customWidth="1"/>
    <col min="2" max="2" width="12.81640625" customWidth="1"/>
    <col min="3" max="3" width="17.90625" customWidth="1"/>
    <col min="4" max="4" width="19.6328125" customWidth="1"/>
    <col min="5" max="5" width="13.08984375" customWidth="1"/>
    <col min="6" max="6" width="12.453125" customWidth="1"/>
    <col min="7" max="7" width="35.36328125" customWidth="1"/>
  </cols>
  <sheetData>
    <row r="1" spans="1:7" ht="21" x14ac:dyDescent="0.5">
      <c r="A1" s="10" t="s">
        <v>0</v>
      </c>
      <c r="B1" s="10"/>
      <c r="C1" s="10"/>
      <c r="D1" s="10"/>
      <c r="E1" s="10"/>
      <c r="F1" s="10"/>
      <c r="G1" s="10"/>
    </row>
    <row r="2" spans="1:7" ht="98.5" customHeight="1" x14ac:dyDescent="0.45">
      <c r="A2" s="11" t="s">
        <v>41</v>
      </c>
      <c r="B2" s="11"/>
      <c r="C2" s="11"/>
      <c r="D2" s="11"/>
      <c r="E2" s="11"/>
      <c r="F2" s="11"/>
      <c r="G2" s="11"/>
    </row>
    <row r="3" spans="1:7" s="1" customFormat="1" ht="46" customHeight="1" x14ac:dyDescent="0.35">
      <c r="A3" s="1" t="s">
        <v>1</v>
      </c>
      <c r="B3" s="1" t="s">
        <v>2</v>
      </c>
      <c r="C3" s="1" t="s">
        <v>52</v>
      </c>
      <c r="D3" s="1" t="s">
        <v>3</v>
      </c>
      <c r="E3" s="1" t="s">
        <v>4</v>
      </c>
      <c r="F3" s="1" t="s">
        <v>5</v>
      </c>
      <c r="G3" s="1" t="s">
        <v>6</v>
      </c>
    </row>
    <row r="4" spans="1:7" ht="21" x14ac:dyDescent="0.5">
      <c r="A4" t="s">
        <v>7</v>
      </c>
      <c r="B4" s="2" t="s">
        <v>8</v>
      </c>
      <c r="C4" s="2" t="s">
        <v>9</v>
      </c>
      <c r="D4" s="3"/>
      <c r="E4" s="3"/>
      <c r="F4" s="3"/>
      <c r="G4" s="9"/>
    </row>
    <row r="5" spans="1:7" x14ac:dyDescent="0.35">
      <c r="A5" t="s">
        <v>10</v>
      </c>
      <c r="B5" s="4">
        <v>590000</v>
      </c>
      <c r="C5" s="4">
        <v>35000</v>
      </c>
      <c r="D5" s="4">
        <v>190000</v>
      </c>
      <c r="E5" s="5">
        <f>(B5-D5)/B5</f>
        <v>0.67796610169491522</v>
      </c>
      <c r="F5" s="5">
        <f>(B5+C5-D5)/B5</f>
        <v>0.73728813559322037</v>
      </c>
      <c r="G5" s="9"/>
    </row>
    <row r="6" spans="1:7" x14ac:dyDescent="0.35">
      <c r="A6" t="s">
        <v>11</v>
      </c>
      <c r="B6" s="6">
        <v>253000</v>
      </c>
      <c r="C6" s="4">
        <v>6000</v>
      </c>
      <c r="D6" s="4">
        <v>105000</v>
      </c>
      <c r="E6" s="5">
        <f>(B6-D6)/B6</f>
        <v>0.58498023715415015</v>
      </c>
      <c r="F6" s="5">
        <f>(B6+C6-D6)/B6</f>
        <v>0.60869565217391308</v>
      </c>
      <c r="G6" s="9" t="s">
        <v>51</v>
      </c>
    </row>
    <row r="7" spans="1:7" x14ac:dyDescent="0.35">
      <c r="A7" t="s">
        <v>12</v>
      </c>
      <c r="B7" s="4">
        <v>330000</v>
      </c>
      <c r="C7" s="4"/>
      <c r="D7" s="4">
        <v>108177</v>
      </c>
      <c r="E7" s="5">
        <f t="shared" ref="E7:E37" si="0">(B7-D7)/B7</f>
        <v>0.67219090909090906</v>
      </c>
      <c r="F7" s="5">
        <f t="shared" ref="F7:F37" si="1">(B7+C7-D7)/B7</f>
        <v>0.67219090909090906</v>
      </c>
      <c r="G7" s="9" t="s">
        <v>51</v>
      </c>
    </row>
    <row r="8" spans="1:7" x14ac:dyDescent="0.35">
      <c r="A8" t="s">
        <v>13</v>
      </c>
      <c r="B8" s="4"/>
      <c r="C8" s="4"/>
      <c r="D8" s="4">
        <v>99530</v>
      </c>
      <c r="E8" s="5"/>
      <c r="F8" s="5"/>
      <c r="G8" s="9" t="s">
        <v>14</v>
      </c>
    </row>
    <row r="9" spans="1:7" ht="43.5" x14ac:dyDescent="0.35">
      <c r="A9" t="s">
        <v>15</v>
      </c>
      <c r="B9" s="7">
        <v>314200</v>
      </c>
      <c r="C9" s="4">
        <v>35000</v>
      </c>
      <c r="D9" s="4">
        <v>79950</v>
      </c>
      <c r="E9" s="5"/>
      <c r="F9" s="5"/>
      <c r="G9" s="9" t="s">
        <v>16</v>
      </c>
    </row>
    <row r="10" spans="1:7" ht="29" x14ac:dyDescent="0.35">
      <c r="A10" t="s">
        <v>17</v>
      </c>
      <c r="B10" s="4"/>
      <c r="C10" s="4"/>
      <c r="D10" s="4">
        <v>79950</v>
      </c>
      <c r="E10" s="5" t="e">
        <f>(B10-D10)/B10</f>
        <v>#DIV/0!</v>
      </c>
      <c r="F10" s="5" t="e">
        <f>(B10+C10-D10)/B10</f>
        <v>#DIV/0!</v>
      </c>
      <c r="G10" s="9" t="s">
        <v>50</v>
      </c>
    </row>
    <row r="11" spans="1:7" ht="29" x14ac:dyDescent="0.35">
      <c r="A11" t="s">
        <v>18</v>
      </c>
      <c r="B11" s="4"/>
      <c r="C11" s="4"/>
      <c r="D11" s="4">
        <v>83296</v>
      </c>
      <c r="E11" s="5"/>
      <c r="F11" s="5"/>
      <c r="G11" s="9" t="s">
        <v>19</v>
      </c>
    </row>
    <row r="12" spans="1:7" x14ac:dyDescent="0.35">
      <c r="A12" t="s">
        <v>20</v>
      </c>
      <c r="B12" s="4"/>
      <c r="C12" s="4"/>
      <c r="D12" s="4">
        <v>78789</v>
      </c>
      <c r="E12" s="5"/>
      <c r="F12" s="5"/>
      <c r="G12" s="9" t="s">
        <v>14</v>
      </c>
    </row>
    <row r="13" spans="1:7" x14ac:dyDescent="0.35">
      <c r="A13" t="s">
        <v>21</v>
      </c>
      <c r="B13" s="7">
        <v>67500</v>
      </c>
      <c r="C13" s="4"/>
      <c r="D13" s="4"/>
      <c r="E13" s="5">
        <f t="shared" si="0"/>
        <v>1</v>
      </c>
      <c r="F13" s="5">
        <f t="shared" si="1"/>
        <v>1</v>
      </c>
      <c r="G13" s="9" t="s">
        <v>22</v>
      </c>
    </row>
    <row r="14" spans="1:7" x14ac:dyDescent="0.35">
      <c r="A14" t="s">
        <v>23</v>
      </c>
      <c r="B14" s="7">
        <v>39974</v>
      </c>
      <c r="C14" s="4"/>
      <c r="D14" s="7">
        <v>24548</v>
      </c>
      <c r="E14" s="5">
        <f t="shared" si="0"/>
        <v>0.385900835543103</v>
      </c>
      <c r="F14" s="5">
        <f t="shared" si="1"/>
        <v>0.385900835543103</v>
      </c>
      <c r="G14" s="9" t="s">
        <v>24</v>
      </c>
    </row>
    <row r="15" spans="1:7" ht="29" x14ac:dyDescent="0.35">
      <c r="A15" t="s">
        <v>25</v>
      </c>
      <c r="B15" s="7">
        <v>52974</v>
      </c>
      <c r="C15" s="4"/>
      <c r="D15" s="7"/>
      <c r="E15" s="5"/>
      <c r="F15" s="5"/>
      <c r="G15" s="9" t="s">
        <v>26</v>
      </c>
    </row>
    <row r="16" spans="1:7" x14ac:dyDescent="0.35">
      <c r="A16" t="s">
        <v>27</v>
      </c>
      <c r="B16" s="4"/>
      <c r="C16" s="4"/>
      <c r="D16" s="7">
        <v>24055</v>
      </c>
      <c r="E16" s="5"/>
      <c r="F16" s="5"/>
      <c r="G16" s="9" t="s">
        <v>28</v>
      </c>
    </row>
    <row r="17" spans="1:7" x14ac:dyDescent="0.35">
      <c r="A17" s="8" t="s">
        <v>47</v>
      </c>
      <c r="B17" s="4"/>
      <c r="C17" s="4"/>
      <c r="D17" s="7"/>
      <c r="E17" s="5"/>
      <c r="F17" s="5"/>
      <c r="G17" s="9" t="s">
        <v>48</v>
      </c>
    </row>
    <row r="18" spans="1:7" x14ac:dyDescent="0.35">
      <c r="A18" t="s">
        <v>29</v>
      </c>
      <c r="B18" s="4">
        <v>539000</v>
      </c>
      <c r="C18" s="4"/>
      <c r="D18" s="4">
        <v>382000</v>
      </c>
      <c r="E18" s="5">
        <f>(B18-D18)/B18</f>
        <v>0.29128014842300559</v>
      </c>
      <c r="F18" s="5">
        <f>(B18+C18-D18)/B18</f>
        <v>0.29128014842300559</v>
      </c>
      <c r="G18" s="9"/>
    </row>
    <row r="19" spans="1:7" x14ac:dyDescent="0.35">
      <c r="A19" t="s">
        <v>30</v>
      </c>
      <c r="B19" s="4">
        <v>29228</v>
      </c>
      <c r="C19" s="4"/>
      <c r="D19" s="4">
        <v>17595</v>
      </c>
      <c r="E19" s="5">
        <f>(B19-D19)/B19</f>
        <v>0.39800875872451075</v>
      </c>
      <c r="F19" s="5">
        <f>(B19+C19-D19)/B19</f>
        <v>0.39800875872451075</v>
      </c>
      <c r="G19" s="9" t="s">
        <v>28</v>
      </c>
    </row>
    <row r="20" spans="1:7" x14ac:dyDescent="0.35">
      <c r="A20" t="s">
        <v>30</v>
      </c>
      <c r="B20" s="4">
        <v>29623</v>
      </c>
      <c r="C20" s="4"/>
      <c r="D20" s="4">
        <v>21595</v>
      </c>
      <c r="E20" s="5">
        <f>(B20-D20)/B20</f>
        <v>0.27100563751139317</v>
      </c>
      <c r="F20" s="5">
        <f>(B20+C20-D20)/B20</f>
        <v>0.27100563751139317</v>
      </c>
      <c r="G20" s="9" t="s">
        <v>28</v>
      </c>
    </row>
    <row r="21" spans="1:7" ht="43.5" x14ac:dyDescent="0.35">
      <c r="A21" t="s">
        <v>31</v>
      </c>
      <c r="B21" s="4">
        <v>39990</v>
      </c>
      <c r="C21" s="4"/>
      <c r="D21" s="4">
        <v>17661</v>
      </c>
      <c r="E21" s="5">
        <f t="shared" ref="E21" si="2">(B21-D21)/B21</f>
        <v>0.55836459114778692</v>
      </c>
      <c r="F21" s="5">
        <f t="shared" ref="F21" si="3">(B21+C21-D21)/B21</f>
        <v>0.55836459114778692</v>
      </c>
      <c r="G21" s="9" t="s">
        <v>49</v>
      </c>
    </row>
    <row r="22" spans="1:7" x14ac:dyDescent="0.35">
      <c r="A22" t="s">
        <v>32</v>
      </c>
      <c r="B22" s="7">
        <v>31109</v>
      </c>
      <c r="C22" s="4">
        <v>6000</v>
      </c>
      <c r="D22" s="7">
        <v>24377</v>
      </c>
      <c r="E22" s="5">
        <f>(B22-D22)/B22</f>
        <v>0.21640039859847632</v>
      </c>
      <c r="F22" s="5">
        <f>(B22+C22-D22)/D22</f>
        <v>0.52229560651433726</v>
      </c>
      <c r="G22" s="9" t="s">
        <v>28</v>
      </c>
    </row>
    <row r="23" spans="1:7" ht="43.5" x14ac:dyDescent="0.35">
      <c r="A23" s="13" t="s">
        <v>33</v>
      </c>
      <c r="B23" s="7">
        <v>43295</v>
      </c>
      <c r="C23" s="4"/>
      <c r="D23" s="7">
        <v>21544</v>
      </c>
      <c r="E23" s="5">
        <f t="shared" ref="E23:E24" si="4">(B23-D23)/B23</f>
        <v>0.50239057627901607</v>
      </c>
      <c r="F23" s="5">
        <f t="shared" ref="F23:F24" si="5">(B23+C23-D23)/B23</f>
        <v>0.50239057627901607</v>
      </c>
      <c r="G23" s="9" t="s">
        <v>46</v>
      </c>
    </row>
    <row r="24" spans="1:7" ht="29" x14ac:dyDescent="0.35">
      <c r="A24" t="s">
        <v>44</v>
      </c>
      <c r="B24" s="7">
        <v>52690</v>
      </c>
      <c r="C24" s="4"/>
      <c r="D24" s="7">
        <v>35244</v>
      </c>
      <c r="E24" s="5">
        <f>(B24-D24)/B24</f>
        <v>0.33110647181628394</v>
      </c>
      <c r="F24" s="5">
        <f>(B24+C24-D24)/B24</f>
        <v>0.33110647181628394</v>
      </c>
      <c r="G24" s="9" t="s">
        <v>45</v>
      </c>
    </row>
    <row r="25" spans="1:7" x14ac:dyDescent="0.35">
      <c r="A25" t="s">
        <v>34</v>
      </c>
      <c r="B25" s="4"/>
      <c r="C25" s="4"/>
      <c r="D25" s="4"/>
      <c r="E25" s="5" t="e">
        <f t="shared" si="0"/>
        <v>#DIV/0!</v>
      </c>
      <c r="F25" s="5" t="e">
        <f t="shared" si="1"/>
        <v>#DIV/0!</v>
      </c>
      <c r="G25" s="9"/>
    </row>
    <row r="26" spans="1:7" x14ac:dyDescent="0.35">
      <c r="A26" t="s">
        <v>35</v>
      </c>
      <c r="B26" s="4"/>
      <c r="C26" s="4"/>
      <c r="D26" s="4"/>
      <c r="E26" s="5" t="e">
        <f t="shared" si="0"/>
        <v>#DIV/0!</v>
      </c>
      <c r="F26" s="5" t="e">
        <f t="shared" si="1"/>
        <v>#DIV/0!</v>
      </c>
      <c r="G26" s="9"/>
    </row>
    <row r="27" spans="1:7" x14ac:dyDescent="0.35">
      <c r="A27" s="8" t="s">
        <v>36</v>
      </c>
      <c r="B27" s="4"/>
      <c r="C27" s="4"/>
      <c r="D27" s="4"/>
      <c r="E27" s="5" t="e">
        <f t="shared" si="0"/>
        <v>#DIV/0!</v>
      </c>
      <c r="F27" s="5" t="e">
        <f t="shared" si="1"/>
        <v>#DIV/0!</v>
      </c>
      <c r="G27" s="9"/>
    </row>
    <row r="28" spans="1:7" x14ac:dyDescent="0.35">
      <c r="A28" t="s">
        <v>37</v>
      </c>
      <c r="B28" s="4"/>
      <c r="C28" s="4"/>
      <c r="D28" s="4">
        <v>114617</v>
      </c>
      <c r="E28" s="5" t="e">
        <f t="shared" si="0"/>
        <v>#DIV/0!</v>
      </c>
      <c r="F28" s="5" t="e">
        <f t="shared" si="1"/>
        <v>#DIV/0!</v>
      </c>
      <c r="G28" s="9" t="s">
        <v>14</v>
      </c>
    </row>
    <row r="29" spans="1:7" x14ac:dyDescent="0.35">
      <c r="A29" s="8" t="s">
        <v>38</v>
      </c>
      <c r="B29" s="4"/>
      <c r="C29" s="4"/>
      <c r="D29" s="4"/>
      <c r="E29" s="5" t="e">
        <f t="shared" si="0"/>
        <v>#DIV/0!</v>
      </c>
      <c r="F29" s="5" t="e">
        <f t="shared" si="1"/>
        <v>#DIV/0!</v>
      </c>
      <c r="G29" s="9"/>
    </row>
    <row r="30" spans="1:7" x14ac:dyDescent="0.35">
      <c r="A30" s="8" t="s">
        <v>39</v>
      </c>
      <c r="B30" s="4">
        <v>501372</v>
      </c>
      <c r="C30" s="4"/>
      <c r="D30" s="4">
        <v>187936</v>
      </c>
      <c r="E30" s="5">
        <f t="shared" si="0"/>
        <v>0.62515657037090222</v>
      </c>
      <c r="F30" s="5">
        <f t="shared" si="1"/>
        <v>0.62515657037090222</v>
      </c>
      <c r="G30" s="12" t="s">
        <v>42</v>
      </c>
    </row>
    <row r="31" spans="1:7" x14ac:dyDescent="0.35">
      <c r="A31" s="8" t="s">
        <v>40</v>
      </c>
      <c r="B31" s="4">
        <v>545832</v>
      </c>
      <c r="C31" s="4"/>
      <c r="D31" s="4">
        <v>243776</v>
      </c>
      <c r="E31" s="5">
        <f t="shared" si="0"/>
        <v>0.55338638995148692</v>
      </c>
      <c r="F31" s="5">
        <f t="shared" si="1"/>
        <v>0.55338638995148692</v>
      </c>
      <c r="G31" s="9" t="s">
        <v>43</v>
      </c>
    </row>
    <row r="32" spans="1:7" x14ac:dyDescent="0.35">
      <c r="B32" s="4"/>
      <c r="C32" s="4"/>
      <c r="D32" s="4"/>
      <c r="E32" s="5" t="e">
        <f t="shared" si="0"/>
        <v>#DIV/0!</v>
      </c>
      <c r="F32" s="5" t="e">
        <f t="shared" si="1"/>
        <v>#DIV/0!</v>
      </c>
      <c r="G32" s="9"/>
    </row>
    <row r="33" spans="2:7" x14ac:dyDescent="0.35">
      <c r="B33" s="4"/>
      <c r="C33" s="4"/>
      <c r="D33" s="4"/>
      <c r="E33" s="5" t="e">
        <f t="shared" si="0"/>
        <v>#DIV/0!</v>
      </c>
      <c r="F33" s="5" t="e">
        <f t="shared" si="1"/>
        <v>#DIV/0!</v>
      </c>
      <c r="G33" s="9"/>
    </row>
    <row r="34" spans="2:7" x14ac:dyDescent="0.35">
      <c r="B34" s="4"/>
      <c r="C34" s="4"/>
      <c r="D34" s="4"/>
      <c r="E34" s="5" t="e">
        <f t="shared" si="0"/>
        <v>#DIV/0!</v>
      </c>
      <c r="F34" s="5" t="e">
        <f t="shared" si="1"/>
        <v>#DIV/0!</v>
      </c>
      <c r="G34" s="9"/>
    </row>
    <row r="35" spans="2:7" x14ac:dyDescent="0.35">
      <c r="B35" s="4"/>
      <c r="C35" s="4"/>
      <c r="D35" s="4"/>
      <c r="E35" s="5" t="e">
        <f t="shared" si="0"/>
        <v>#DIV/0!</v>
      </c>
      <c r="F35" s="5" t="e">
        <f t="shared" si="1"/>
        <v>#DIV/0!</v>
      </c>
      <c r="G35" s="9"/>
    </row>
    <row r="36" spans="2:7" x14ac:dyDescent="0.35">
      <c r="B36" s="4"/>
      <c r="C36" s="4"/>
      <c r="D36" s="4"/>
      <c r="E36" s="5" t="e">
        <f t="shared" si="0"/>
        <v>#DIV/0!</v>
      </c>
      <c r="F36" s="5" t="e">
        <f t="shared" si="1"/>
        <v>#DIV/0!</v>
      </c>
      <c r="G36" s="9"/>
    </row>
    <row r="37" spans="2:7" x14ac:dyDescent="0.35">
      <c r="B37" s="4"/>
      <c r="C37" s="4"/>
      <c r="D37" s="4"/>
      <c r="E37" s="5" t="e">
        <f t="shared" si="0"/>
        <v>#DIV/0!</v>
      </c>
      <c r="F37" s="5" t="e">
        <f t="shared" si="1"/>
        <v>#DIV/0!</v>
      </c>
      <c r="G37" s="9"/>
    </row>
    <row r="38" spans="2:7" x14ac:dyDescent="0.35">
      <c r="B38" s="4"/>
      <c r="C38" s="4"/>
      <c r="D38" s="4"/>
    </row>
    <row r="39" spans="2:7" x14ac:dyDescent="0.35">
      <c r="B39" s="4"/>
      <c r="C39" s="4"/>
      <c r="D39" s="4"/>
    </row>
  </sheetData>
  <mergeCells count="2">
    <mergeCell ref="A1:G1"/>
    <mergeCell ref="A2:G2"/>
  </mergeCells>
  <hyperlinks>
    <hyperlink ref="A27" r:id="rId1" display="Mack Truck All-Electric Refuse Hauler" xr:uid="{CF9A24EA-BBB1-4D91-823C-82D2B8AA8208}"/>
    <hyperlink ref="A29" r:id="rId2" display="https://www.roushcleantech.com/roush-cleantech-battery-electric-vehicle/" xr:uid="{F9689DD7-8776-4E2A-8C02-9E8C3EF73480}"/>
    <hyperlink ref="A30" r:id="rId3" display="Global Environmental Sweeper " xr:uid="{9DD09477-DDDE-4908-B837-D5182F274C83}"/>
    <hyperlink ref="A31" r:id="rId4" xr:uid="{81CEE826-280A-4A7B-922C-F33FF6D7C2E5}"/>
    <hyperlink ref="B22" r:id="rId5" display="$31,109" xr:uid="{9DC83164-19AC-445B-A5D9-708983DD0ECB}"/>
    <hyperlink ref="D22" r:id="rId6" display="$24,377" xr:uid="{1B07EA51-4BC3-48D5-BD6E-5A3A688383DE}"/>
    <hyperlink ref="D14" r:id="rId7" display="$24,548" xr:uid="{529762F5-5F1B-40D5-9A19-9622863C2884}"/>
    <hyperlink ref="D16" r:id="rId8" display="$24,055" xr:uid="{30D848DA-7394-4E5F-89B8-F9F7C7949BBA}"/>
    <hyperlink ref="B13" r:id="rId9" display="$67,500" xr:uid="{9CFF531F-8CD3-4FD9-A979-636EBD35A8DC}"/>
    <hyperlink ref="B14" r:id="rId10" display="$39,974" xr:uid="{B78BE20A-966B-4AF5-994E-4A2B424560B2}"/>
    <hyperlink ref="B15" r:id="rId11" display="$52,974" xr:uid="{1C31FAB7-B419-44C0-8E37-DCBCD39A4E21}"/>
    <hyperlink ref="B9" r:id="rId12" display="$314,200" xr:uid="{242F62B4-5603-47F6-8FDA-6F96D3284DCF}"/>
    <hyperlink ref="A17" r:id="rId13" display=" Optimal-EV S1 (Low Floor Paratransit Bus)" xr:uid="{75CE06BF-4CCD-4C6F-922D-8B6C46BCF215}"/>
    <hyperlink ref="G30" r:id="rId14" xr:uid="{8D982DED-37F1-4F9E-8803-6554A0C807D0}"/>
    <hyperlink ref="D23" r:id="rId15" display="$21,544" xr:uid="{415A228E-D6CE-4731-82EB-48F20A71D7E8}"/>
    <hyperlink ref="B23" r:id="rId16" display="https://electrek.co/2021/05/04/ford-e-transit-target-price-electric-van/" xr:uid="{A46CA39B-26A3-4CA0-BF00-EA96DE6CED8D}"/>
    <hyperlink ref="B24" r:id="rId17" display="https://electrek.co/2021/05/04/ford-e-transit-target-price-electric-van/" xr:uid="{ED0EFAB7-E2DA-4EB5-BA0D-AC8821DB4DC6}"/>
  </hyperlinks>
  <pageMargins left="0.7" right="0.7" top="0.75" bottom="0.75" header="0.3" footer="0.3"/>
  <pageSetup orientation="portrait" horizontalDpi="4294967293" verticalDpi="1200" r:id="rId18"/>
  <tableParts count="1">
    <tablePart r:id="rId1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5A51E2EC52164CBC7D4576108BAD35" ma:contentTypeVersion="12" ma:contentTypeDescription="Create a new document." ma:contentTypeScope="" ma:versionID="6b704c886a3f00e8b78de1d0b8858f6b">
  <xsd:schema xmlns:xsd="http://www.w3.org/2001/XMLSchema" xmlns:xs="http://www.w3.org/2001/XMLSchema" xmlns:p="http://schemas.microsoft.com/office/2006/metadata/properties" xmlns:ns2="d1063742-2c24-4410-98c4-fc2e690a972b" xmlns:ns3="ab297660-8d91-4c06-8078-e4a19a48664d" targetNamespace="http://schemas.microsoft.com/office/2006/metadata/properties" ma:root="true" ma:fieldsID="cdd66ed9b13b2caed251d512d1bdd1a3" ns2:_="" ns3:_="">
    <xsd:import namespace="d1063742-2c24-4410-98c4-fc2e690a972b"/>
    <xsd:import namespace="ab297660-8d91-4c06-8078-e4a19a4866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063742-2c24-4410-98c4-fc2e690a97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297660-8d91-4c06-8078-e4a19a48664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0B6BD4-52B1-430B-9CDC-44D988CD3869}">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 ds:uri="ab297660-8d91-4c06-8078-e4a19a48664d"/>
    <ds:schemaRef ds:uri="http://www.w3.org/XML/1998/namespace"/>
    <ds:schemaRef ds:uri="http://schemas.microsoft.com/office/infopath/2007/PartnerControls"/>
    <ds:schemaRef ds:uri="d1063742-2c24-4410-98c4-fc2e690a972b"/>
    <ds:schemaRef ds:uri="http://purl.org/dc/terms/"/>
  </ds:schemaRefs>
</ds:datastoreItem>
</file>

<file path=customXml/itemProps2.xml><?xml version="1.0" encoding="utf-8"?>
<ds:datastoreItem xmlns:ds="http://schemas.openxmlformats.org/officeDocument/2006/customXml" ds:itemID="{982D1EDE-F1A1-4C1E-B454-63D9F064441F}">
  <ds:schemaRefs>
    <ds:schemaRef ds:uri="http://schemas.microsoft.com/sharepoint/v3/contenttype/forms"/>
  </ds:schemaRefs>
</ds:datastoreItem>
</file>

<file path=customXml/itemProps3.xml><?xml version="1.0" encoding="utf-8"?>
<ds:datastoreItem xmlns:ds="http://schemas.openxmlformats.org/officeDocument/2006/customXml" ds:itemID="{84078AD5-0973-408E-A55A-88AC2300D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063742-2c24-4410-98c4-fc2e690a972b"/>
    <ds:schemaRef ds:uri="ab297660-8d91-4c06-8078-e4a19a4866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Kelly2</dc:creator>
  <cp:lastModifiedBy>Kelly2</cp:lastModifiedBy>
  <dcterms:created xsi:type="dcterms:W3CDTF">2021-06-21T17:21:45Z</dcterms:created>
  <dcterms:modified xsi:type="dcterms:W3CDTF">2021-06-21T20:34:38Z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0x010100A05A51E2EC52164CBC7D4576108BAD35</vt:lpwstr>
  </property>
</Properties>
</file>